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Ralf\Downloads\"/>
    </mc:Choice>
  </mc:AlternateContent>
  <xr:revisionPtr revIDLastSave="0" documentId="13_ncr:1_{084D0BE7-DCA6-497F-A5BB-06C7AF4BF35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nleitung" sheetId="1" r:id="rId1"/>
    <sheet name="Wirtschaftlichkeit" sheetId="2" r:id="rId2"/>
    <sheet name="Nutzwertanalyse" sheetId="3" r:id="rId3"/>
    <sheet name="s-Diagramm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9" i="3" l="1"/>
  <c r="B12" i="3" s="1"/>
  <c r="B4" i="4" s="1"/>
  <c r="B9" i="3"/>
  <c r="I8" i="3"/>
  <c r="H8" i="3"/>
  <c r="I7" i="3"/>
  <c r="H7" i="3"/>
  <c r="I6" i="3"/>
  <c r="I9" i="3" s="1"/>
  <c r="B13" i="3" s="1"/>
  <c r="B5" i="4" s="1"/>
  <c r="H6" i="3"/>
  <c r="I5" i="3"/>
  <c r="H5" i="3"/>
  <c r="I4" i="3"/>
  <c r="H4" i="3"/>
  <c r="C16" i="2"/>
  <c r="B16" i="2"/>
  <c r="C15" i="2"/>
  <c r="B15" i="2"/>
  <c r="C13" i="2"/>
  <c r="C14" i="2" s="1"/>
  <c r="B13" i="2"/>
  <c r="B14" i="2" s="1"/>
  <c r="C17" i="2" l="1"/>
  <c r="B17" i="2"/>
  <c r="B19" i="2" s="1"/>
  <c r="C4" i="4" s="1"/>
  <c r="C19" i="2"/>
  <c r="C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4" authorId="0" shapeId="0" xr:uid="{00000000-0006-0000-0100-000001000000}">
      <text>
        <r>
          <rPr>
            <sz val="10"/>
            <rFont val="Arial"/>
            <family val="2"/>
          </rPr>
          <t>VDI-2067-Betrachtung; Beispielwert, anpassen</t>
        </r>
      </text>
    </comment>
    <comment ref="B5" authorId="0" shapeId="0" xr:uid="{00000000-0006-0000-0100-000002000000}">
      <text>
        <r>
          <rPr>
            <sz val="10"/>
            <rFont val="Arial"/>
            <family val="2"/>
          </rPr>
          <t>Rechnerische Nutzungsdauer (Annahme, VDI 2067)</t>
        </r>
      </text>
    </comment>
    <comment ref="B6" authorId="0" shapeId="0" xr:uid="{00000000-0006-0000-0100-000003000000}">
      <text>
        <r>
          <rPr>
            <sz val="10"/>
            <rFont val="Arial"/>
            <family val="2"/>
          </rPr>
          <t>Beispielwert, anpassen</t>
        </r>
      </text>
    </comment>
    <comment ref="B7" authorId="0" shapeId="0" xr:uid="{00000000-0006-0000-0100-000004000000}">
      <text>
        <r>
          <rPr>
            <sz val="10"/>
            <rFont val="Arial"/>
            <family val="2"/>
          </rPr>
          <t>Als Prozentsatz der Investition, VDI-2067-Systematik</t>
        </r>
      </text>
    </comment>
    <comment ref="B10" authorId="0" shapeId="0" xr:uid="{00000000-0006-0000-0100-000005000000}">
      <text>
        <r>
          <rPr>
            <sz val="10"/>
            <rFont val="Arial"/>
            <family val="2"/>
          </rPr>
          <t>Beispielpreis inkl. Einbau anteilig – eigenen Wert eintragen</t>
        </r>
      </text>
    </comment>
  </commentList>
</comments>
</file>

<file path=xl/sharedStrings.xml><?xml version="1.0" encoding="utf-8"?>
<sst xmlns="http://schemas.openxmlformats.org/spreadsheetml/2006/main" count="64" uniqueCount="60">
  <si>
    <t>Auswahl Klima-/Wärmepumpen-Innengerät – strukturierte Entscheidung</t>
  </si>
  <si>
    <t>Zweck: Die Kaufentscheidung sauber in zwei getrennte Achsen zerlegen und erst am Ende zusammenführen.</t>
  </si>
  <si>
    <t>1) Blatt "Wirtschaftlichkeit" – die ökonomische Achse nach VDI 2067 (Annuitätenmethode).</t>
  </si>
  <si>
    <t xml:space="preserve">   Alle einmaligen und laufenden Zahlungen werden auf vergleichbare Jahreskosten umgerechnet.</t>
  </si>
  <si>
    <t>2) Blatt "Nutzwertanalyse" – die technisch-qualitative Achse nach VDI 2225 / Nutzwertanalyse.</t>
  </si>
  <si>
    <t xml:space="preserve">   Jedes Kriterium hat eine objektive Kennzahl und ein subjektives Gewicht. Die Trennung ist der Kern:</t>
  </si>
  <si>
    <t xml:space="preserve">   die Kennzahl ist objektiv, das Gewicht ist die Wertvorstellung des Beurteilers (subjektiver Schritt).</t>
  </si>
  <si>
    <t>3) Blatt "s-Diagramm" – technische Wertigkeit (x) gegen wirtschaftliche Wertigkeit (y). Ideal = (1/1).</t>
  </si>
  <si>
    <t>Farb-Legende:</t>
  </si>
  <si>
    <t xml:space="preserve">   BLAU  = harte Eingabe / Datenblattwert (objektiv)</t>
  </si>
  <si>
    <t xml:space="preserve">   GELB  = selbst zu setzen / subjektive Stellschraube (Gewichte, Punkte, Annahmen)</t>
  </si>
  <si>
    <t xml:space="preserve">   Schwarz = berechnet, nicht überschreiben</t>
  </si>
  <si>
    <t>Die eingetragenen Zahlen sind Beispielwerte (ATXD35 vs. ATXM35) und ausdrücklich anzupassen.</t>
  </si>
  <si>
    <t>Vor einer echten Entscheidung: Datenblatt-Kennzahlen, Preise und Verbräuche durch eigene Werte ersetzen.</t>
  </si>
  <si>
    <t>Wirtschaftlichkeit – Jahreskosten nach VDI 2067 (Annuitätenmethode)</t>
  </si>
  <si>
    <t>Gemeinsame Annahmen</t>
  </si>
  <si>
    <t>Kalkulationszinssatz i</t>
  </si>
  <si>
    <t>Nutzungsdauer T (Jahre)</t>
  </si>
  <si>
    <t>Strompreis (€/kWh)</t>
  </si>
  <si>
    <t>Wartung/Instandsetzung (%/a von Invest.)</t>
  </si>
  <si>
    <t>ATXD35</t>
  </si>
  <si>
    <t>ATXM35</t>
  </si>
  <si>
    <t>Investition (€)</t>
  </si>
  <si>
    <t>Jahresverbrauch (kWh)</t>
  </si>
  <si>
    <t>Annuitätsfaktor a</t>
  </si>
  <si>
    <t>Kapitalgebundene Kosten (€/a)</t>
  </si>
  <si>
    <t>Verbrauchsgebundene Kosten (€/a)</t>
  </si>
  <si>
    <t>Betriebsgebundene Kosten (€/a)</t>
  </si>
  <si>
    <t>Gesamtjahreskosten (€/a)</t>
  </si>
  <si>
    <t>Wirtschaftliche Wertigkeit (0–1)</t>
  </si>
  <si>
    <t>(günstigste Variante = 1,000; teurere entsprechend kleiner)</t>
  </si>
  <si>
    <t>Nutzwertanalyse – technisch-qualitative Bewertung (VDI 2225 / Nutzwertanalyse)</t>
  </si>
  <si>
    <t>Kennzahl = objektiv (blau). Gewicht und Punkte = subjektive Bewertung des Beurteilers (gelb).</t>
  </si>
  <si>
    <t>Kriterium</t>
  </si>
  <si>
    <t>Gewicht</t>
  </si>
  <si>
    <t>Kennzahl (Einheit)</t>
  </si>
  <si>
    <t>ATXD Kennzahl</t>
  </si>
  <si>
    <t>ATXM Kennzahl</t>
  </si>
  <si>
    <t>ATXD Punkte (1–10)</t>
  </si>
  <si>
    <t>ATXM Punkte (1–10)</t>
  </si>
  <si>
    <t>ATXD gew.</t>
  </si>
  <si>
    <t>ATXM gew.</t>
  </si>
  <si>
    <t>Laufruhe / Schall</t>
  </si>
  <si>
    <t>Schallleistung dB(A)</t>
  </si>
  <si>
    <t>Abtauverhalten</t>
  </si>
  <si>
    <t>Zyklen/h (geschätzt)</t>
  </si>
  <si>
    <t>Regelbarkeit / Auswertbarkeit</t>
  </si>
  <si>
    <t>Messwerte im Betrieb</t>
  </si>
  <si>
    <t>Zusatzfunktionen / Filter</t>
  </si>
  <si>
    <t>Ausstattung (0–1)</t>
  </si>
  <si>
    <t>Optik / Wertigkeit</t>
  </si>
  <si>
    <t>qualitativ (0–1)</t>
  </si>
  <si>
    <t>Summe Gewicht</t>
  </si>
  <si>
    <t>(muss 100 % ergeben)</t>
  </si>
  <si>
    <t>Ergebnis: Technische Wertigkeit (0–1)</t>
  </si>
  <si>
    <t>s-Diagramm nach VDI 2225 – technische vs. wirtschaftliche Wertigkeit</t>
  </si>
  <si>
    <t>Variante</t>
  </si>
  <si>
    <t>Techn. Wertigkeit (x)</t>
  </si>
  <si>
    <t>Wirt. Wertigkeit (y)</t>
  </si>
  <si>
    <t>Ideal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</si>
</sst>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0"/>
    <numFmt numFmtId="166" formatCode="0.000"/>
  </numFmts>
  <fonts count="10" x14ac:knownFonts="1">
    <font>
      <sz val="11"/>
      <color theme="1"/>
      <name val="Calibri"/>
      <family val="2"/>
      <charset val="1"/>
    </font>
    <font>
      <b/>
      <sz val="13"/>
      <name val="Arial"/>
      <charset val="1"/>
    </font>
    <font>
      <sz val="11"/>
      <name val="Arial"/>
      <charset val="1"/>
    </font>
    <font>
      <b/>
      <sz val="11"/>
      <name val="Arial"/>
      <charset val="1"/>
    </font>
    <font>
      <sz val="11"/>
      <color rgb="FF0000FF"/>
      <name val="Arial"/>
      <charset val="1"/>
    </font>
    <font>
      <b/>
      <sz val="11"/>
      <color rgb="FFFFFFFF"/>
      <name val="Arial"/>
      <charset val="1"/>
    </font>
    <font>
      <sz val="11"/>
      <color rgb="FF000000"/>
      <name val="Arial"/>
      <charset val="1"/>
    </font>
    <font>
      <i/>
      <sz val="9"/>
      <name val="Arial"/>
      <charset val="1"/>
    </font>
    <font>
      <sz val="10"/>
      <name val="Arial"/>
      <family val="2"/>
    </font>
    <font>
      <sz val="9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DDEBF7"/>
        <bgColor rgb="FFE2EFDA"/>
      </patternFill>
    </fill>
    <fill>
      <patternFill patternType="solid">
        <fgColor rgb="FFFFF2CC"/>
        <bgColor rgb="FFF2F2F2"/>
      </patternFill>
    </fill>
    <fill>
      <patternFill patternType="solid">
        <fgColor rgb="FF404040"/>
        <bgColor rgb="FF333300"/>
      </patternFill>
    </fill>
    <fill>
      <patternFill patternType="solid">
        <fgColor rgb="FFF2F2F2"/>
        <bgColor rgb="FFE2EFDA"/>
      </patternFill>
    </fill>
    <fill>
      <patternFill patternType="solid">
        <fgColor rgb="FFE2EFDA"/>
        <b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2" borderId="0" xfId="0" applyFont="1" applyFill="1" applyAlignment="1"/>
    <xf numFmtId="0" fontId="2" fillId="3" borderId="0" xfId="0" applyFont="1" applyFill="1" applyAlignment="1"/>
    <xf numFmtId="164" fontId="4" fillId="3" borderId="1" xfId="0" applyNumberFormat="1" applyFont="1" applyFill="1" applyBorder="1" applyAlignment="1"/>
    <xf numFmtId="1" fontId="4" fillId="3" borderId="1" xfId="0" applyNumberFormat="1" applyFont="1" applyFill="1" applyBorder="1" applyAlignment="1"/>
    <xf numFmtId="2" fontId="4" fillId="3" borderId="1" xfId="0" applyNumberFormat="1" applyFont="1" applyFill="1" applyBorder="1" applyAlignment="1"/>
    <xf numFmtId="0" fontId="5" fillId="4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/>
    <xf numFmtId="165" fontId="6" fillId="0" borderId="1" xfId="0" applyNumberFormat="1" applyFont="1" applyBorder="1" applyAlignment="1"/>
    <xf numFmtId="3" fontId="6" fillId="0" borderId="1" xfId="0" applyNumberFormat="1" applyFont="1" applyBorder="1" applyAlignment="1"/>
    <xf numFmtId="3" fontId="3" fillId="5" borderId="1" xfId="0" applyNumberFormat="1" applyFont="1" applyFill="1" applyBorder="1" applyAlignment="1"/>
    <xf numFmtId="166" fontId="6" fillId="6" borderId="1" xfId="0" applyNumberFormat="1" applyFont="1" applyFill="1" applyBorder="1" applyAlignment="1"/>
    <xf numFmtId="0" fontId="7" fillId="0" borderId="0" xfId="0" applyFont="1" applyAlignment="1"/>
    <xf numFmtId="164" fontId="6" fillId="3" borderId="1" xfId="0" applyNumberFormat="1" applyFont="1" applyFill="1" applyBorder="1" applyAlignment="1"/>
    <xf numFmtId="0" fontId="9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/>
    <xf numFmtId="164" fontId="3" fillId="0" borderId="1" xfId="0" applyNumberFormat="1" applyFont="1" applyBorder="1" applyAlignment="1"/>
    <xf numFmtId="2" fontId="3" fillId="0" borderId="1" xfId="0" applyNumberFormat="1" applyFont="1" applyBorder="1" applyAlignment="1"/>
    <xf numFmtId="166" fontId="0" fillId="6" borderId="1" xfId="0" applyNumberFormat="1" applyFill="1" applyBorder="1" applyAlignment="1"/>
    <xf numFmtId="0" fontId="0" fillId="0" borderId="1" xfId="0" applyFont="1" applyBorder="1" applyAlignment="1"/>
    <xf numFmtId="166" fontId="0" fillId="0" borderId="1" xfId="0" applyNumberFormat="1" applyBorder="1" applyAlignme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C0504D"/>
      <rgbColor rgb="FFFFF2CC"/>
      <rgbColor rgb="FFDD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B3B3B3"/>
      <rgbColor rgb="FF003366"/>
      <rgbColor rgb="FF70AD47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s-Diagramm  (Ideal = 1/1, rechts oben)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ATXD35</c:v>
          </c:tx>
          <c:spPr>
            <a:ln w="28440">
              <a:noFill/>
            </a:ln>
          </c:spPr>
          <c:marker>
            <c:symbol val="circle"/>
            <c:size val="11"/>
            <c:spPr>
              <a:solidFill>
                <a:srgbClr val="C0504D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's-Diagramm'!$B$4</c:f>
              <c:numCache>
                <c:formatCode>0.000</c:formatCode>
                <c:ptCount val="1"/>
                <c:pt idx="0">
                  <c:v>0.52500000000000002</c:v>
                </c:pt>
              </c:numCache>
            </c:numRef>
          </c:xVal>
          <c:yVal>
            <c:numRef>
              <c:f>'s-Diagramm'!$C$4</c:f>
              <c:numCache>
                <c:formatCode>0.000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8E6-447C-BAB7-ECB9AA352435}"/>
            </c:ext>
          </c:extLst>
        </c:ser>
        <c:ser>
          <c:idx val="1"/>
          <c:order val="1"/>
          <c:tx>
            <c:v>ATXM35</c:v>
          </c:tx>
          <c:spPr>
            <a:ln w="28440">
              <a:noFill/>
            </a:ln>
          </c:spPr>
          <c:marker>
            <c:symbol val="circle"/>
            <c:size val="11"/>
            <c:spPr>
              <a:solidFill>
                <a:srgbClr val="70AD47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's-Diagramm'!$B$5</c:f>
              <c:numCache>
                <c:formatCode>0.000</c:formatCode>
                <c:ptCount val="1"/>
                <c:pt idx="0">
                  <c:v>0.86</c:v>
                </c:pt>
              </c:numCache>
            </c:numRef>
          </c:xVal>
          <c:yVal>
            <c:numRef>
              <c:f>'s-Diagramm'!$C$5</c:f>
              <c:numCache>
                <c:formatCode>0.000</c:formatCode>
                <c:ptCount val="1"/>
                <c:pt idx="0">
                  <c:v>0.98467230822956242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8E6-447C-BAB7-ECB9AA352435}"/>
            </c:ext>
          </c:extLst>
        </c:ser>
        <c:ser>
          <c:idx val="2"/>
          <c:order val="2"/>
          <c:tx>
            <c:v>Ideal</c:v>
          </c:tx>
          <c:spPr>
            <a:ln w="28440">
              <a:noFill/>
            </a:ln>
          </c:spPr>
          <c:marker>
            <c:symbol val="diamond"/>
            <c:size val="11"/>
            <c:spPr>
              <a:solidFill>
                <a:srgbClr val="FFC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's-Diagramm'!$B$6</c:f>
              <c:numCache>
                <c:formatCode>0.000</c:formatCode>
                <c:ptCount val="1"/>
                <c:pt idx="0">
                  <c:v>1</c:v>
                </c:pt>
              </c:numCache>
            </c:numRef>
          </c:xVal>
          <c:yVal>
            <c:numRef>
              <c:f>'s-Diagramm'!$C$6</c:f>
              <c:numCache>
                <c:formatCode>0.000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8E6-447C-BAB7-ECB9AA352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921701"/>
        <c:axId val="19370854"/>
      </c:scatterChart>
      <c:valAx>
        <c:axId val="85921701"/>
        <c:scaling>
          <c:orientation val="minMax"/>
          <c:max val="1.05"/>
          <c:min val="0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Technische Wertigkeit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9370854"/>
        <c:crosses val="autoZero"/>
        <c:crossBetween val="midCat"/>
        <c:majorUnit val="0.2"/>
      </c:valAx>
      <c:valAx>
        <c:axId val="19370854"/>
        <c:scaling>
          <c:orientation val="minMax"/>
          <c:max val="1.05"/>
          <c:min val="0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Wirtschaftliche Wertigkeit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5921701"/>
        <c:crosses val="autoZero"/>
        <c:crossBetween val="midCat"/>
        <c:majorUnit val="0.2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13</xdr:col>
      <xdr:colOff>255960</xdr:colOff>
      <xdr:row>23</xdr:row>
      <xdr:rowOff>176400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showGridLines="0" tabSelected="1" zoomScaleNormal="100" workbookViewId="0"/>
  </sheetViews>
  <sheetFormatPr baseColWidth="10" defaultColWidth="8.7109375" defaultRowHeight="15" x14ac:dyDescent="0.25"/>
  <cols>
    <col min="1" max="1" width="110" style="1" customWidth="1"/>
  </cols>
  <sheetData>
    <row r="1" spans="1:1" ht="15.75" customHeight="1" x14ac:dyDescent="0.25">
      <c r="A1" s="2" t="s">
        <v>0</v>
      </c>
    </row>
    <row r="2" spans="1:1" ht="15" customHeight="1" x14ac:dyDescent="0.25">
      <c r="A2" s="3"/>
    </row>
    <row r="3" spans="1:1" ht="15" customHeight="1" x14ac:dyDescent="0.25">
      <c r="A3" s="3" t="s">
        <v>1</v>
      </c>
    </row>
    <row r="4" spans="1:1" ht="15" customHeight="1" x14ac:dyDescent="0.25">
      <c r="A4" s="3"/>
    </row>
    <row r="5" spans="1:1" ht="15" customHeight="1" x14ac:dyDescent="0.25">
      <c r="A5" s="4" t="s">
        <v>2</v>
      </c>
    </row>
    <row r="6" spans="1:1" ht="15" customHeight="1" x14ac:dyDescent="0.25">
      <c r="A6" s="3" t="s">
        <v>3</v>
      </c>
    </row>
    <row r="7" spans="1:1" ht="15" customHeight="1" x14ac:dyDescent="0.25">
      <c r="A7" s="3"/>
    </row>
    <row r="8" spans="1:1" ht="15" customHeight="1" x14ac:dyDescent="0.25">
      <c r="A8" s="4" t="s">
        <v>4</v>
      </c>
    </row>
    <row r="9" spans="1:1" ht="15" customHeight="1" x14ac:dyDescent="0.25">
      <c r="A9" s="4" t="s">
        <v>5</v>
      </c>
    </row>
    <row r="10" spans="1:1" ht="15" customHeight="1" x14ac:dyDescent="0.25">
      <c r="A10" s="3" t="s">
        <v>6</v>
      </c>
    </row>
    <row r="11" spans="1:1" ht="15" customHeight="1" x14ac:dyDescent="0.25">
      <c r="A11" s="3"/>
    </row>
    <row r="12" spans="1:1" ht="15" customHeight="1" x14ac:dyDescent="0.25">
      <c r="A12" s="4" t="s">
        <v>7</v>
      </c>
    </row>
    <row r="13" spans="1:1" ht="15" customHeight="1" x14ac:dyDescent="0.25">
      <c r="A13" s="3"/>
    </row>
    <row r="14" spans="1:1" ht="15" customHeight="1" x14ac:dyDescent="0.25">
      <c r="A14" s="4" t="s">
        <v>8</v>
      </c>
    </row>
    <row r="15" spans="1:1" ht="15" customHeight="1" x14ac:dyDescent="0.25">
      <c r="A15" s="5" t="s">
        <v>9</v>
      </c>
    </row>
    <row r="16" spans="1:1" ht="15" customHeight="1" x14ac:dyDescent="0.25">
      <c r="A16" s="6" t="s">
        <v>10</v>
      </c>
    </row>
    <row r="17" spans="1:1" ht="15" customHeight="1" x14ac:dyDescent="0.25">
      <c r="A17" s="3" t="s">
        <v>11</v>
      </c>
    </row>
    <row r="18" spans="1:1" ht="15" customHeight="1" x14ac:dyDescent="0.25">
      <c r="A18" s="3"/>
    </row>
    <row r="19" spans="1:1" ht="15" customHeight="1" x14ac:dyDescent="0.25">
      <c r="A19" s="3" t="s">
        <v>12</v>
      </c>
    </row>
    <row r="20" spans="1:1" ht="15" customHeight="1" x14ac:dyDescent="0.25">
      <c r="A20" s="3" t="s">
        <v>13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showGridLines="0" zoomScaleNormal="100" workbookViewId="0">
      <selection activeCell="B8" sqref="B8"/>
    </sheetView>
  </sheetViews>
  <sheetFormatPr baseColWidth="10" defaultColWidth="8.7109375" defaultRowHeight="15" x14ac:dyDescent="0.25"/>
  <cols>
    <col min="1" max="1" width="42" style="1" customWidth="1"/>
    <col min="2" max="3" width="14" style="1" customWidth="1"/>
  </cols>
  <sheetData>
    <row r="1" spans="1:3" ht="15.75" customHeight="1" x14ac:dyDescent="0.25">
      <c r="A1" s="2" t="s">
        <v>14</v>
      </c>
    </row>
    <row r="3" spans="1:3" ht="15" customHeight="1" x14ac:dyDescent="0.25">
      <c r="A3" s="4" t="s">
        <v>15</v>
      </c>
    </row>
    <row r="4" spans="1:3" ht="15" customHeight="1" x14ac:dyDescent="0.25">
      <c r="A4" s="3" t="s">
        <v>16</v>
      </c>
      <c r="B4" s="7">
        <v>0.02</v>
      </c>
    </row>
    <row r="5" spans="1:3" ht="15" customHeight="1" x14ac:dyDescent="0.25">
      <c r="A5" s="3" t="s">
        <v>17</v>
      </c>
      <c r="B5" s="8">
        <v>10</v>
      </c>
    </row>
    <row r="6" spans="1:3" ht="15" customHeight="1" x14ac:dyDescent="0.25">
      <c r="A6" s="3" t="s">
        <v>18</v>
      </c>
      <c r="B6" s="9">
        <v>0.3</v>
      </c>
    </row>
    <row r="7" spans="1:3" ht="15" customHeight="1" x14ac:dyDescent="0.25">
      <c r="A7" s="3" t="s">
        <v>19</v>
      </c>
      <c r="B7" s="7">
        <v>0.01</v>
      </c>
    </row>
    <row r="9" spans="1:3" ht="15" customHeight="1" x14ac:dyDescent="0.25">
      <c r="B9" s="10" t="s">
        <v>20</v>
      </c>
      <c r="C9" s="10" t="s">
        <v>21</v>
      </c>
    </row>
    <row r="10" spans="1:3" ht="15" customHeight="1" x14ac:dyDescent="0.25">
      <c r="A10" s="3" t="s">
        <v>22</v>
      </c>
      <c r="B10" s="11">
        <v>915</v>
      </c>
      <c r="C10" s="11">
        <v>1215</v>
      </c>
    </row>
    <row r="11" spans="1:3" ht="15" customHeight="1" x14ac:dyDescent="0.25">
      <c r="A11" s="3" t="s">
        <v>23</v>
      </c>
      <c r="B11" s="11">
        <v>1000</v>
      </c>
      <c r="C11" s="11">
        <v>900</v>
      </c>
    </row>
    <row r="13" spans="1:3" ht="15" customHeight="1" x14ac:dyDescent="0.25">
      <c r="A13" s="3" t="s">
        <v>24</v>
      </c>
      <c r="B13" s="12">
        <f>($B$4*(1+$B$4)^$B$5)/((1+$B$4)^$B$5-1)</f>
        <v>0.11132652786531647</v>
      </c>
      <c r="C13" s="12">
        <f>($B$4*(1+$B$4)^$B$5)/((1+$B$4)^$B$5-1)</f>
        <v>0.11132652786531647</v>
      </c>
    </row>
    <row r="14" spans="1:3" ht="15" customHeight="1" x14ac:dyDescent="0.25">
      <c r="A14" s="3" t="s">
        <v>25</v>
      </c>
      <c r="B14" s="13">
        <f>B10*B13</f>
        <v>101.86377299676457</v>
      </c>
      <c r="C14" s="13">
        <f>C10*C13</f>
        <v>135.26173135635952</v>
      </c>
    </row>
    <row r="15" spans="1:3" ht="15" customHeight="1" x14ac:dyDescent="0.25">
      <c r="A15" s="3" t="s">
        <v>26</v>
      </c>
      <c r="B15" s="13">
        <f>B11*$B$6</f>
        <v>300</v>
      </c>
      <c r="C15" s="13">
        <f>C11*$B$6</f>
        <v>270</v>
      </c>
    </row>
    <row r="16" spans="1:3" ht="15" customHeight="1" x14ac:dyDescent="0.25">
      <c r="A16" s="3" t="s">
        <v>27</v>
      </c>
      <c r="B16" s="13">
        <f>B10*$B$7</f>
        <v>9.15</v>
      </c>
      <c r="C16" s="13">
        <f>C10*$B$7</f>
        <v>12.15</v>
      </c>
    </row>
    <row r="17" spans="1:3" ht="15" customHeight="1" x14ac:dyDescent="0.25">
      <c r="A17" s="4" t="s">
        <v>28</v>
      </c>
      <c r="B17" s="14">
        <f>SUM(B14:B16)</f>
        <v>411.01377299676454</v>
      </c>
      <c r="C17" s="14">
        <f>SUM(C14:C16)</f>
        <v>417.4117313563595</v>
      </c>
    </row>
    <row r="19" spans="1:3" ht="15" customHeight="1" x14ac:dyDescent="0.25">
      <c r="A19" s="4" t="s">
        <v>29</v>
      </c>
      <c r="B19" s="15">
        <f>MIN($B$17,$C$17)/B17</f>
        <v>1</v>
      </c>
      <c r="C19" s="15">
        <f>MIN($B$17,$C$17)/C17</f>
        <v>0.98467230822956242</v>
      </c>
    </row>
    <row r="20" spans="1:3" ht="15" customHeight="1" x14ac:dyDescent="0.25">
      <c r="A20" s="16" t="s">
        <v>30</v>
      </c>
    </row>
  </sheetData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showGridLines="0" zoomScaleNormal="100" workbookViewId="0"/>
  </sheetViews>
  <sheetFormatPr baseColWidth="10" defaultColWidth="8.7109375" defaultRowHeight="15" x14ac:dyDescent="0.25"/>
  <cols>
    <col min="1" max="1" width="30" style="1" customWidth="1"/>
    <col min="2" max="2" width="14" style="1" customWidth="1"/>
    <col min="3" max="3" width="20" style="1" customWidth="1"/>
    <col min="4" max="9" width="14" style="1" customWidth="1"/>
  </cols>
  <sheetData>
    <row r="1" spans="1:9" ht="15.75" customHeight="1" x14ac:dyDescent="0.25">
      <c r="A1" s="2" t="s">
        <v>31</v>
      </c>
    </row>
    <row r="2" spans="1:9" ht="15" customHeight="1" x14ac:dyDescent="0.25">
      <c r="A2" s="16" t="s">
        <v>32</v>
      </c>
    </row>
    <row r="3" spans="1:9" ht="26.25" customHeight="1" x14ac:dyDescent="0.25">
      <c r="A3" s="10" t="s">
        <v>33</v>
      </c>
      <c r="B3" s="10" t="s">
        <v>34</v>
      </c>
      <c r="C3" s="10" t="s">
        <v>35</v>
      </c>
      <c r="D3" s="10" t="s">
        <v>36</v>
      </c>
      <c r="E3" s="10" t="s">
        <v>37</v>
      </c>
      <c r="F3" s="10" t="s">
        <v>38</v>
      </c>
      <c r="G3" s="10" t="s">
        <v>39</v>
      </c>
      <c r="H3" s="10" t="s">
        <v>40</v>
      </c>
      <c r="I3" s="10" t="s">
        <v>41</v>
      </c>
    </row>
    <row r="4" spans="1:9" ht="15" customHeight="1" x14ac:dyDescent="0.25">
      <c r="A4" s="3" t="s">
        <v>42</v>
      </c>
      <c r="B4" s="17">
        <v>0.35</v>
      </c>
      <c r="C4" s="18" t="s">
        <v>43</v>
      </c>
      <c r="D4" s="19">
        <v>59</v>
      </c>
      <c r="E4" s="19">
        <v>57</v>
      </c>
      <c r="F4" s="20">
        <v>6</v>
      </c>
      <c r="G4" s="20">
        <v>9</v>
      </c>
      <c r="H4" s="21">
        <f>B4*F4</f>
        <v>2.0999999999999996</v>
      </c>
      <c r="I4" s="21">
        <f>B4*G4</f>
        <v>3.15</v>
      </c>
    </row>
    <row r="5" spans="1:9" ht="15" customHeight="1" x14ac:dyDescent="0.25">
      <c r="A5" s="3" t="s">
        <v>44</v>
      </c>
      <c r="B5" s="17">
        <v>0.25</v>
      </c>
      <c r="C5" s="18" t="s">
        <v>45</v>
      </c>
      <c r="D5" s="19">
        <v>1.5</v>
      </c>
      <c r="E5" s="19">
        <v>0.4</v>
      </c>
      <c r="F5" s="20">
        <v>5</v>
      </c>
      <c r="G5" s="20">
        <v>9</v>
      </c>
      <c r="H5" s="21">
        <f>B5*F5</f>
        <v>1.25</v>
      </c>
      <c r="I5" s="21">
        <f>B5*G5</f>
        <v>2.25</v>
      </c>
    </row>
    <row r="6" spans="1:9" ht="15" customHeight="1" x14ac:dyDescent="0.25">
      <c r="A6" s="3" t="s">
        <v>46</v>
      </c>
      <c r="B6" s="17">
        <v>0.2</v>
      </c>
      <c r="C6" s="18" t="s">
        <v>47</v>
      </c>
      <c r="D6" s="19">
        <v>0</v>
      </c>
      <c r="E6" s="19">
        <v>1</v>
      </c>
      <c r="F6" s="20">
        <v>4</v>
      </c>
      <c r="G6" s="20">
        <v>8</v>
      </c>
      <c r="H6" s="21">
        <f>B6*F6</f>
        <v>0.8</v>
      </c>
      <c r="I6" s="21">
        <f>B6*G6</f>
        <v>1.6</v>
      </c>
    </row>
    <row r="7" spans="1:9" ht="15" customHeight="1" x14ac:dyDescent="0.25">
      <c r="A7" s="3" t="s">
        <v>48</v>
      </c>
      <c r="B7" s="17">
        <v>0.1</v>
      </c>
      <c r="C7" s="18" t="s">
        <v>49</v>
      </c>
      <c r="D7" s="19">
        <v>0.3</v>
      </c>
      <c r="E7" s="19">
        <v>0.9</v>
      </c>
      <c r="F7" s="20">
        <v>5</v>
      </c>
      <c r="G7" s="20">
        <v>8</v>
      </c>
      <c r="H7" s="21">
        <f>B7*F7</f>
        <v>0.5</v>
      </c>
      <c r="I7" s="21">
        <f>B7*G7</f>
        <v>0.8</v>
      </c>
    </row>
    <row r="8" spans="1:9" ht="15" customHeight="1" x14ac:dyDescent="0.25">
      <c r="A8" s="3" t="s">
        <v>50</v>
      </c>
      <c r="B8" s="17">
        <v>0.1</v>
      </c>
      <c r="C8" s="18" t="s">
        <v>51</v>
      </c>
      <c r="D8" s="19">
        <v>0.6</v>
      </c>
      <c r="E8" s="19">
        <v>0.9</v>
      </c>
      <c r="F8" s="20">
        <v>6</v>
      </c>
      <c r="G8" s="20">
        <v>8</v>
      </c>
      <c r="H8" s="21">
        <f>B8*F8</f>
        <v>0.60000000000000009</v>
      </c>
      <c r="I8" s="21">
        <f>B8*G8</f>
        <v>0.8</v>
      </c>
    </row>
    <row r="9" spans="1:9" ht="15" customHeight="1" x14ac:dyDescent="0.25">
      <c r="A9" s="4" t="s">
        <v>52</v>
      </c>
      <c r="B9" s="22">
        <f>SUM(B4:B8)</f>
        <v>1</v>
      </c>
      <c r="C9" s="16" t="s">
        <v>53</v>
      </c>
      <c r="H9" s="23">
        <f>SUM(H4:H8)</f>
        <v>5.25</v>
      </c>
      <c r="I9" s="23">
        <f>SUM(I4:I8)</f>
        <v>8.6</v>
      </c>
    </row>
    <row r="11" spans="1:9" ht="15" customHeight="1" x14ac:dyDescent="0.25">
      <c r="A11" s="4" t="s">
        <v>54</v>
      </c>
    </row>
    <row r="12" spans="1:9" ht="15" customHeight="1" x14ac:dyDescent="0.25">
      <c r="A12" s="3" t="s">
        <v>20</v>
      </c>
      <c r="B12" s="24">
        <f>H9/10</f>
        <v>0.52500000000000002</v>
      </c>
    </row>
    <row r="13" spans="1:9" ht="15" customHeight="1" x14ac:dyDescent="0.25">
      <c r="A13" s="3" t="s">
        <v>21</v>
      </c>
      <c r="B13" s="24">
        <f>I9/10</f>
        <v>0.86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showGridLines="0" zoomScaleNormal="100" workbookViewId="0"/>
  </sheetViews>
  <sheetFormatPr baseColWidth="10" defaultColWidth="8.7109375" defaultRowHeight="15" x14ac:dyDescent="0.25"/>
  <cols>
    <col min="1" max="3" width="20" style="1" customWidth="1"/>
  </cols>
  <sheetData>
    <row r="1" spans="1:3" ht="15.75" customHeight="1" x14ac:dyDescent="0.25">
      <c r="A1" s="2" t="s">
        <v>55</v>
      </c>
    </row>
    <row r="3" spans="1:3" ht="26.25" customHeight="1" x14ac:dyDescent="0.25">
      <c r="A3" s="10" t="s">
        <v>56</v>
      </c>
      <c r="B3" s="10" t="s">
        <v>57</v>
      </c>
      <c r="C3" s="10" t="s">
        <v>58</v>
      </c>
    </row>
    <row r="4" spans="1:3" ht="15" customHeight="1" x14ac:dyDescent="0.25">
      <c r="A4" s="25" t="s">
        <v>20</v>
      </c>
      <c r="B4" s="26">
        <f>Nutzwertanalyse!B12</f>
        <v>0.52500000000000002</v>
      </c>
      <c r="C4" s="26">
        <f>Wirtschaftlichkeit!B19</f>
        <v>1</v>
      </c>
    </row>
    <row r="5" spans="1:3" ht="15" customHeight="1" x14ac:dyDescent="0.25">
      <c r="A5" s="25" t="s">
        <v>21</v>
      </c>
      <c r="B5" s="26">
        <f>Nutzwertanalyse!B13</f>
        <v>0.86</v>
      </c>
      <c r="C5" s="26">
        <f>Wirtschaftlichkeit!C19</f>
        <v>0.98467230822956242</v>
      </c>
    </row>
    <row r="6" spans="1:3" ht="15" customHeight="1" x14ac:dyDescent="0.25">
      <c r="A6" s="25" t="s">
        <v>59</v>
      </c>
      <c r="B6" s="26">
        <v>1</v>
      </c>
      <c r="C6" s="26">
        <v>1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Anleitung</vt:lpstr>
      <vt:lpstr>Wirtschaftlichkeit</vt:lpstr>
      <vt:lpstr>Nutzwertanalyse</vt:lpstr>
      <vt:lpstr>s-Diagramm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Ralf</cp:lastModifiedBy>
  <cp:revision>2</cp:revision>
  <dcterms:created xsi:type="dcterms:W3CDTF">2026-07-25T07:14:56Z</dcterms:created>
  <dcterms:modified xsi:type="dcterms:W3CDTF">2026-07-25T07:31:01Z</dcterms:modified>
  <dc:language>en-US</dc:language>
</cp:coreProperties>
</file>